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D:\WEB 2026\"/>
    </mc:Choice>
  </mc:AlternateContent>
  <workbookProtection workbookPassword="DDA2" lockStructure="1"/>
  <bookViews>
    <workbookView xWindow="0" yWindow="0" windowWidth="12720" windowHeight="10245"/>
  </bookViews>
  <sheets>
    <sheet name="List1" sheetId="1" r:id="rId1"/>
  </sheets>
  <calcPr calcId="162913"/>
</workbook>
</file>

<file path=xl/calcChain.xml><?xml version="1.0" encoding="utf-8"?>
<calcChain xmlns="http://schemas.openxmlformats.org/spreadsheetml/2006/main">
  <c r="F15" i="1" l="1"/>
  <c r="C17" i="1"/>
  <c r="E17" i="1" s="1"/>
  <c r="F19" i="1" s="1"/>
  <c r="F6" i="1"/>
  <c r="D10" i="1"/>
  <c r="F8" i="1" l="1"/>
  <c r="C11" i="1" l="1"/>
  <c r="D11" i="1" l="1"/>
  <c r="D8" i="1"/>
  <c r="E8" i="1" s="1"/>
  <c r="F17" i="1"/>
</calcChain>
</file>

<file path=xl/sharedStrings.xml><?xml version="1.0" encoding="utf-8"?>
<sst xmlns="http://schemas.openxmlformats.org/spreadsheetml/2006/main" count="16" uniqueCount="14">
  <si>
    <t>Poznámka</t>
  </si>
  <si>
    <t>Platba NP</t>
  </si>
  <si>
    <t>Platba na NP</t>
  </si>
  <si>
    <t>Měsíční vyměřovací základ pro NP</t>
  </si>
  <si>
    <t>Počet měsíců výkonu SVČ</t>
  </si>
  <si>
    <t>Určený roční VZ</t>
  </si>
  <si>
    <t>Tato kalkulačka pro vloženou výši platby na NP spočítá odpovídající měsíční vyměřovací základ pro NP a při vložení počtu měsíců výkonu SVČ i odpovídající roční vyměřovací základ NP</t>
  </si>
  <si>
    <t>Kalkulačka pro měsíční a roční VZ dle platby NP</t>
  </si>
  <si>
    <t>Tato kalkulačka pro vložený určený roční vyměřovací základ s počtem měsíců výkonu SVČ spočítá maximální měsíční vyměřovací základ NP a platbu na NP</t>
  </si>
  <si>
    <t>Kalkulačka pro platbu NP dle určeného ročního VZ</t>
  </si>
  <si>
    <t>Měsíční vyměřovací základ NP</t>
  </si>
  <si>
    <t>Roční VZ DP</t>
  </si>
  <si>
    <t xml:space="preserve">Minimální vyměřovací základ pro NP je 9 000 Kč, minimální platba na NP je ve výši 243 Kč. Maximální měsíční základ NP pro rok 2026 se stanoví tak, že se určený (roční) vyměřovací základ na naposledy podaném přehledu (ne starší tří let) vydělí počtem měsíců, ve kterých byla v daném roce SVČ vykonávána, včetně měsíců, ve kterých byla činnost vykonávana jen po část měsíce. Nezapočtou se měsíce, ve kterých OSVČ pobírala po celý měsíc dávky NP OSVČ. Pokud však v předchozím roce měla OSVČ nárok na výplatu dávky z nemocenského pojištění OSVČ po celou dobu výkonu činnosti, pro výpočet maximálního měsíčního vyměřovacího základu se použije rok předcházející roku, ve kterém trval nárok na výplatu dávky. Výsledná částka je maximálním měsíčním základem OSVČ. Určený vyměřovací základ je celková částka, ze které bylo OSVČ za daný kalendářní rok stanoveno pojistné na DP.                                                                                                                         </t>
  </si>
  <si>
    <t xml:space="preserve">Maximální měsíční základ NP OSVČ, která je poplatníkem v paušálním režimu činí částka měsíčního vyměřovacího základu pro zvolené paušální pásmo. Výše pásem pro aktuální období naleznete na stránkách ČSSZ v části Dobrovolné nemocenské pojištění OSVČ v paušálním režimu.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</si>
</sst>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color theme="1"/>
      <name val="Tahoma"/>
      <family val="2"/>
      <charset val="238"/>
    </font>
    <font>
      <sz val="10"/>
      <color theme="0"/>
      <name val="Tahoma"/>
      <family val="2"/>
      <charset val="238"/>
    </font>
    <font>
      <sz val="10"/>
      <name val="Tahoma"/>
      <family val="2"/>
      <charset val="238"/>
    </font>
    <font>
      <sz val="8"/>
      <name val="Tahoma"/>
      <family val="2"/>
      <charset val="238"/>
    </font>
    <font>
      <b/>
      <sz val="8"/>
      <name val="Tahoma"/>
      <family val="2"/>
      <charset val="238"/>
    </font>
    <font>
      <b/>
      <sz val="10"/>
      <name val="Tahoma"/>
      <family val="2"/>
      <charset val="238"/>
    </font>
    <font>
      <sz val="8"/>
      <color theme="1"/>
      <name val="Tahoma"/>
      <family val="2"/>
      <charset val="238"/>
    </font>
    <font>
      <b/>
      <sz val="10"/>
      <color theme="0"/>
      <name val="Tahoma"/>
      <family val="2"/>
      <charset val="238"/>
    </font>
  </fonts>
  <fills count="6">
    <fill>
      <patternFill patternType="none"/>
    </fill>
    <fill>
      <patternFill patternType="gray125"/>
    </fill>
    <fill>
      <patternFill patternType="solid">
        <fgColor theme="5"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7" tint="0.59999389629810485"/>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pplyProtection="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4" fillId="0" borderId="12" xfId="0" applyFont="1" applyBorder="1" applyAlignment="1">
      <alignment horizontal="center" vertical="center" wrapText="1"/>
    </xf>
    <xf numFmtId="0" fontId="2" fillId="0" borderId="0" xfId="0" applyFont="1" applyAlignment="1">
      <alignment horizontal="right"/>
    </xf>
    <xf numFmtId="0" fontId="2" fillId="0" borderId="0" xfId="0" applyFont="1" applyAlignment="1">
      <alignment vertical="center"/>
    </xf>
    <xf numFmtId="0" fontId="5" fillId="3" borderId="1" xfId="0" applyFont="1" applyFill="1" applyBorder="1" applyAlignment="1">
      <alignment horizontal="center" vertical="center" wrapText="1"/>
    </xf>
    <xf numFmtId="0" fontId="5" fillId="3" borderId="8" xfId="0" applyFont="1" applyFill="1" applyBorder="1" applyAlignment="1">
      <alignment horizontal="center" vertical="center"/>
    </xf>
    <xf numFmtId="0" fontId="3" fillId="0" borderId="0" xfId="0" applyFont="1" applyAlignment="1">
      <alignment horizontal="justify" vertical="center" wrapText="1"/>
    </xf>
    <xf numFmtId="3" fontId="2" fillId="2" borderId="7" xfId="0" applyNumberFormat="1" applyFont="1" applyFill="1" applyBorder="1" applyAlignment="1" applyProtection="1">
      <alignment horizontal="center" vertical="center"/>
      <protection locked="0"/>
    </xf>
    <xf numFmtId="3" fontId="2" fillId="2" borderId="6" xfId="0" applyNumberFormat="1" applyFont="1" applyFill="1" applyBorder="1" applyAlignment="1" applyProtection="1">
      <alignment horizontal="center" vertical="center"/>
      <protection locked="0"/>
    </xf>
    <xf numFmtId="3" fontId="2" fillId="0" borderId="7" xfId="0" applyNumberFormat="1" applyFont="1" applyBorder="1" applyAlignment="1">
      <alignment horizontal="center" vertical="center"/>
    </xf>
    <xf numFmtId="3" fontId="2" fillId="0" borderId="6" xfId="0" applyNumberFormat="1"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3" fillId="0" borderId="0" xfId="0" applyFont="1" applyAlignment="1">
      <alignment horizontal="left" wrapText="1"/>
    </xf>
    <xf numFmtId="0" fontId="5" fillId="5" borderId="0" xfId="0" applyFont="1" applyFill="1" applyAlignment="1">
      <alignment horizontal="left"/>
    </xf>
    <xf numFmtId="0" fontId="3" fillId="0" borderId="0" xfId="0" applyFont="1" applyAlignment="1">
      <alignment horizontal="left" vertical="center" wrapText="1"/>
    </xf>
    <xf numFmtId="0" fontId="5" fillId="5" borderId="0" xfId="0" applyFont="1" applyFill="1" applyAlignment="1">
      <alignment horizontal="left" wrapText="1"/>
    </xf>
    <xf numFmtId="0" fontId="2" fillId="5" borderId="0" xfId="0" applyFont="1" applyFill="1" applyAlignment="1">
      <alignment horizontal="left" wrapText="1"/>
    </xf>
    <xf numFmtId="3" fontId="2" fillId="0" borderId="11" xfId="0" applyNumberFormat="1" applyFont="1" applyBorder="1" applyAlignment="1">
      <alignment horizontal="center" vertical="center"/>
    </xf>
    <xf numFmtId="0" fontId="6" fillId="0" borderId="0" xfId="0" applyFont="1" applyAlignment="1">
      <alignment horizontal="left" vertical="center" wrapText="1"/>
    </xf>
    <xf numFmtId="0" fontId="0" fillId="0" borderId="0" xfId="0" applyFont="1" applyAlignment="1">
      <alignment horizontal="left" vertical="center" wrapText="1"/>
    </xf>
  </cellXfs>
  <cellStyles count="1">
    <cellStyle name="Normální" xfId="0" builtinId="0"/>
  </cellStyles>
  <dxfs count="0"/>
  <tableStyles count="0" defaultTableStyle="TableStyleMedium2" defaultPivotStyle="PivotStyleLight16"/>
  <colors>
    <mruColors>
      <color rgb="FF33AA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tabSelected="1" zoomScale="90" zoomScaleNormal="90" workbookViewId="0">
      <selection activeCell="D17" sqref="D17:D18"/>
    </sheetView>
  </sheetViews>
  <sheetFormatPr defaultRowHeight="12.75" x14ac:dyDescent="0.2"/>
  <cols>
    <col min="1" max="1" width="9.140625" style="5"/>
    <col min="2" max="5" width="15.7109375" style="5" customWidth="1"/>
    <col min="6" max="6" width="24.7109375" style="5" customWidth="1"/>
    <col min="7" max="16384" width="9.140625" style="5"/>
  </cols>
  <sheetData>
    <row r="1" spans="1:7" ht="80.25" customHeight="1" x14ac:dyDescent="0.2">
      <c r="A1" s="13" t="s">
        <v>12</v>
      </c>
      <c r="B1" s="13"/>
      <c r="C1" s="13"/>
      <c r="D1" s="13"/>
      <c r="E1" s="13"/>
      <c r="F1" s="13"/>
      <c r="G1" s="13"/>
    </row>
    <row r="2" spans="1:7" ht="27" customHeight="1" x14ac:dyDescent="0.2">
      <c r="A2" s="40" t="s">
        <v>13</v>
      </c>
      <c r="B2" s="41"/>
      <c r="C2" s="41"/>
      <c r="D2" s="41"/>
      <c r="E2" s="41"/>
      <c r="F2" s="41"/>
      <c r="G2" s="41"/>
    </row>
    <row r="3" spans="1:7" x14ac:dyDescent="0.2">
      <c r="A3" s="37" t="s">
        <v>9</v>
      </c>
      <c r="B3" s="38"/>
      <c r="C3" s="38"/>
      <c r="D3" s="38"/>
      <c r="E3" s="38"/>
      <c r="F3" s="38"/>
      <c r="G3" s="38"/>
    </row>
    <row r="4" spans="1:7" ht="22.5" customHeight="1" thickBot="1" x14ac:dyDescent="0.25">
      <c r="A4" s="36" t="s">
        <v>8</v>
      </c>
      <c r="B4" s="36"/>
      <c r="C4" s="36"/>
      <c r="D4" s="36"/>
      <c r="E4" s="36"/>
      <c r="F4" s="36"/>
      <c r="G4" s="36"/>
    </row>
    <row r="5" spans="1:7" ht="19.5" customHeight="1" thickBot="1" x14ac:dyDescent="0.25">
      <c r="B5" s="28" t="s">
        <v>5</v>
      </c>
      <c r="C5" s="28" t="s">
        <v>4</v>
      </c>
      <c r="D5" s="25" t="s">
        <v>10</v>
      </c>
      <c r="E5" s="25" t="s">
        <v>1</v>
      </c>
      <c r="F5" s="11" t="s">
        <v>0</v>
      </c>
    </row>
    <row r="6" spans="1:7" x14ac:dyDescent="0.2">
      <c r="B6" s="29"/>
      <c r="C6" s="29"/>
      <c r="D6" s="26"/>
      <c r="E6" s="26"/>
      <c r="F6" s="18" t="str">
        <f>IF(ISBLANK(B8),"",IF(B8&gt;2235416,"Max. roční VZ pro DP v roce 2025 je 2 234 736 Kč",""))</f>
        <v/>
      </c>
    </row>
    <row r="7" spans="1:7" ht="13.5" thickBot="1" x14ac:dyDescent="0.25">
      <c r="B7" s="30"/>
      <c r="C7" s="30"/>
      <c r="D7" s="27"/>
      <c r="E7" s="27"/>
      <c r="F7" s="19"/>
    </row>
    <row r="8" spans="1:7" ht="12.75" customHeight="1" x14ac:dyDescent="0.2">
      <c r="B8" s="14"/>
      <c r="C8" s="14"/>
      <c r="D8" s="39">
        <f>IF(B8/C11&lt;9000,9000,IF(B8/C11&gt;2234736,2234736,FLOOR(B8/C11,1)))</f>
        <v>9000</v>
      </c>
      <c r="E8" s="16">
        <f>IF(D8*0.027&lt;243,243,IF(D8*0.027&gt;60338,600338,CEILING(D8*0.027,1)))</f>
        <v>243</v>
      </c>
      <c r="F8" s="20" t="str">
        <f>IF(ISBLANK(C8),"",IF(C8&lt;1,"Minimální počet měsíců výkonu SVČ je 1 měsíc",IF(C8&gt;12,"Maximální počet měsíců výkonu SVČ je 12 měsíců","")))</f>
        <v/>
      </c>
    </row>
    <row r="9" spans="1:7" x14ac:dyDescent="0.2">
      <c r="B9" s="15"/>
      <c r="C9" s="15"/>
      <c r="D9" s="17"/>
      <c r="E9" s="17"/>
      <c r="F9" s="21"/>
    </row>
    <row r="10" spans="1:7" x14ac:dyDescent="0.2">
      <c r="C10" s="1">
        <v>0</v>
      </c>
      <c r="D10" s="2" t="str">
        <f>IF(OR(ISBLANK(B8),B8&gt;2234736),"2234736",IF(B8/1&lt;1,0,IF(B8/1&gt;2234736,1,FLOOR(B8/1,1))))</f>
        <v>2234736</v>
      </c>
      <c r="E10" s="1"/>
    </row>
    <row r="11" spans="1:7" ht="12.75" customHeight="1" x14ac:dyDescent="0.2">
      <c r="C11" s="4" t="str">
        <f>IF(C8&lt;1,"1",IF(C8&gt;12,"12",FLOOR(C8/1,1)))</f>
        <v>1</v>
      </c>
      <c r="D11" s="3">
        <f>IF(B8/C11&lt;9000,9000,IF(B8/1&gt;2234736,1,FLOOR(B8/C11,1)))</f>
        <v>9000</v>
      </c>
      <c r="E11" s="1"/>
    </row>
    <row r="12" spans="1:7" x14ac:dyDescent="0.2">
      <c r="A12" s="35" t="s">
        <v>7</v>
      </c>
      <c r="B12" s="35"/>
      <c r="C12" s="35"/>
      <c r="D12" s="35"/>
      <c r="E12" s="35"/>
      <c r="F12" s="35"/>
      <c r="G12" s="35"/>
    </row>
    <row r="13" spans="1:7" ht="22.5" customHeight="1" thickBot="1" x14ac:dyDescent="0.25">
      <c r="A13" s="34" t="s">
        <v>6</v>
      </c>
      <c r="B13" s="34"/>
      <c r="C13" s="34"/>
      <c r="D13" s="34"/>
      <c r="E13" s="34"/>
      <c r="F13" s="34"/>
      <c r="G13" s="34"/>
    </row>
    <row r="14" spans="1:7" ht="19.5" customHeight="1" thickBot="1" x14ac:dyDescent="0.25">
      <c r="B14" s="22" t="s">
        <v>2</v>
      </c>
      <c r="C14" s="25" t="s">
        <v>3</v>
      </c>
      <c r="D14" s="28" t="s">
        <v>4</v>
      </c>
      <c r="E14" s="31" t="s">
        <v>11</v>
      </c>
      <c r="F14" s="12" t="s">
        <v>0</v>
      </c>
    </row>
    <row r="15" spans="1:7" ht="12.75" customHeight="1" x14ac:dyDescent="0.2">
      <c r="B15" s="23"/>
      <c r="C15" s="26"/>
      <c r="D15" s="29"/>
      <c r="E15" s="32"/>
      <c r="F15" s="18" t="str">
        <f>IF(ISBLANK(B17),"",IF(B17&lt;243,"Minimální platba NP je 243 Kč",IF(B17&gt;60338,"Maximální měsíční platba na NP je 60 338 Kč","")))</f>
        <v/>
      </c>
    </row>
    <row r="16" spans="1:7" ht="12.75" customHeight="1" thickBot="1" x14ac:dyDescent="0.25">
      <c r="B16" s="24"/>
      <c r="C16" s="27"/>
      <c r="D16" s="30"/>
      <c r="E16" s="33"/>
      <c r="F16" s="19"/>
    </row>
    <row r="17" spans="2:6" ht="12.75" customHeight="1" x14ac:dyDescent="0.2">
      <c r="B17" s="14"/>
      <c r="C17" s="16" t="str">
        <f>IF(OR(ISBLANK(B17),B17&lt;243,B17&gt;60338),"0",IF(B17/0.027&lt;9000,9000,IF(B17/0.027&gt;2234736,2234736,FLOOR(B17/0.027,1))))</f>
        <v>0</v>
      </c>
      <c r="D17" s="14"/>
      <c r="E17" s="16">
        <f>IF(OR(ISBLANK(C17),C17&lt;9000),"9000",IF(C17*D17&gt;2234736,2234736,CEILING(C17*D17,1)))</f>
        <v>0</v>
      </c>
      <c r="F17" s="20" t="str">
        <f>IF(ISBLANK(D17),"",IF(D17&lt;1,"Minimální počet měsíců výkonu SVČ je 1 měsíc",IF(D17&gt;12,"Maximální počet měsíců výkonu SVČ je 12 měsíců","")))</f>
        <v/>
      </c>
    </row>
    <row r="18" spans="2:6" x14ac:dyDescent="0.2">
      <c r="B18" s="15"/>
      <c r="C18" s="17"/>
      <c r="D18" s="15"/>
      <c r="E18" s="17"/>
      <c r="F18" s="21"/>
    </row>
    <row r="19" spans="2:6" ht="25.5" customHeight="1" x14ac:dyDescent="0.2">
      <c r="B19" s="7"/>
      <c r="E19" s="7"/>
      <c r="F19" s="8" t="str">
        <f>IF(ISBLANK(E17),"",IF(D17*C17&gt;2234736,"Maximální roční VZ DP je        2 234 736 Kč",""))</f>
        <v/>
      </c>
    </row>
    <row r="20" spans="2:6" x14ac:dyDescent="0.2">
      <c r="C20" s="9"/>
      <c r="D20" s="9"/>
      <c r="E20" s="6"/>
    </row>
    <row r="21" spans="2:6" x14ac:dyDescent="0.2">
      <c r="C21" s="9"/>
      <c r="E21" s="6"/>
    </row>
    <row r="22" spans="2:6" x14ac:dyDescent="0.2">
      <c r="D22" s="10"/>
    </row>
    <row r="23" spans="2:6" x14ac:dyDescent="0.2">
      <c r="D23" s="9"/>
    </row>
  </sheetData>
  <sheetProtection password="DDA2" sheet="1" selectLockedCells="1"/>
  <protectedRanges>
    <protectedRange sqref="D17" name="Oblast4"/>
    <protectedRange sqref="B17" name="Oblast3"/>
    <protectedRange sqref="C8" name="Oblast2"/>
    <protectedRange sqref="B8" name="Oblast1"/>
  </protectedRanges>
  <mergeCells count="26">
    <mergeCell ref="B8:B9"/>
    <mergeCell ref="C5:C7"/>
    <mergeCell ref="C8:C9"/>
    <mergeCell ref="D8:D9"/>
    <mergeCell ref="A2:G2"/>
    <mergeCell ref="D5:D7"/>
    <mergeCell ref="E5:E7"/>
    <mergeCell ref="A4:G4"/>
    <mergeCell ref="A3:G3"/>
    <mergeCell ref="B5:B7"/>
    <mergeCell ref="A1:G1"/>
    <mergeCell ref="B17:B18"/>
    <mergeCell ref="D17:D18"/>
    <mergeCell ref="C17:C18"/>
    <mergeCell ref="F15:F16"/>
    <mergeCell ref="F17:F18"/>
    <mergeCell ref="E17:E18"/>
    <mergeCell ref="F6:F7"/>
    <mergeCell ref="F8:F9"/>
    <mergeCell ref="B14:B16"/>
    <mergeCell ref="C14:C16"/>
    <mergeCell ref="D14:D16"/>
    <mergeCell ref="E14:E16"/>
    <mergeCell ref="A13:G13"/>
    <mergeCell ref="A12:G12"/>
    <mergeCell ref="E8:E9"/>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ČSSZ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Laníček Petr (ČSSZ 3)</dc:creator>
  <cp:lastModifiedBy>Laníček Petr</cp:lastModifiedBy>
  <dcterms:created xsi:type="dcterms:W3CDTF">2014-01-22T06:20:58Z</dcterms:created>
  <dcterms:modified xsi:type="dcterms:W3CDTF">2025-12-16T07:52:43Z</dcterms:modified>
</cp:coreProperties>
</file>